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248" windowWidth="15000" windowHeight="976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C40" i="1" l="1"/>
  <c r="F41" i="1" l="1"/>
  <c r="C35" i="1"/>
  <c r="D53" i="1" l="1"/>
  <c r="E53" i="1"/>
  <c r="G55" i="1"/>
  <c r="F55" i="1"/>
  <c r="G38" i="1"/>
  <c r="G28" i="1"/>
  <c r="C53" i="1"/>
  <c r="G8" i="1" l="1"/>
  <c r="G9" i="1"/>
  <c r="G10" i="1"/>
  <c r="G11" i="1"/>
  <c r="G12" i="1"/>
  <c r="G13" i="1"/>
  <c r="G15" i="1"/>
  <c r="G17" i="1"/>
  <c r="G18" i="1"/>
  <c r="G20" i="1"/>
  <c r="G21" i="1"/>
  <c r="G22" i="1"/>
  <c r="G23" i="1"/>
  <c r="G25" i="1"/>
  <c r="G27" i="1"/>
  <c r="G29" i="1"/>
  <c r="G30" i="1"/>
  <c r="G31" i="1"/>
  <c r="G32" i="1"/>
  <c r="G34" i="1"/>
  <c r="G36" i="1"/>
  <c r="G37" i="1"/>
  <c r="G39" i="1"/>
  <c r="G44" i="1"/>
  <c r="G46" i="1"/>
  <c r="G47" i="1"/>
  <c r="G48" i="1"/>
  <c r="G49" i="1"/>
  <c r="G50" i="1"/>
  <c r="G51" i="1"/>
  <c r="G52" i="1"/>
  <c r="G54" i="1"/>
  <c r="G56" i="1"/>
  <c r="G58" i="1"/>
  <c r="G59" i="1"/>
  <c r="G60" i="1"/>
  <c r="G61" i="1"/>
  <c r="G62" i="1"/>
  <c r="G63" i="1"/>
  <c r="G65" i="1"/>
  <c r="G66" i="1"/>
  <c r="G67" i="1"/>
  <c r="G68" i="1"/>
  <c r="G69" i="1"/>
  <c r="G71" i="1"/>
  <c r="G72" i="1"/>
  <c r="G73" i="1"/>
  <c r="G74" i="1"/>
  <c r="G76" i="1"/>
  <c r="G77" i="1"/>
  <c r="G78" i="1"/>
  <c r="G80" i="1"/>
  <c r="C81" i="1"/>
  <c r="C79" i="1"/>
  <c r="C75" i="1"/>
  <c r="C70" i="1"/>
  <c r="C64" i="1"/>
  <c r="C57" i="1"/>
  <c r="C45" i="1"/>
  <c r="C24" i="1"/>
  <c r="C19" i="1"/>
  <c r="C16" i="1"/>
  <c r="C7" i="1"/>
  <c r="C85" i="1" l="1"/>
  <c r="E24" i="1"/>
  <c r="G24" i="1" s="1"/>
  <c r="D24" i="1"/>
  <c r="E40" i="1"/>
  <c r="G40" i="1" s="1"/>
  <c r="D40" i="1"/>
  <c r="E81" i="1"/>
  <c r="D81" i="1"/>
  <c r="E79" i="1"/>
  <c r="G79" i="1" s="1"/>
  <c r="D79" i="1"/>
  <c r="E75" i="1"/>
  <c r="G75" i="1" s="1"/>
  <c r="D75" i="1"/>
  <c r="E70" i="1"/>
  <c r="G70" i="1" s="1"/>
  <c r="D70" i="1"/>
  <c r="E64" i="1"/>
  <c r="G64" i="1" s="1"/>
  <c r="D64" i="1"/>
  <c r="E57" i="1"/>
  <c r="G57" i="1" s="1"/>
  <c r="D57" i="1"/>
  <c r="G53" i="1"/>
  <c r="E45" i="1"/>
  <c r="G45" i="1" s="1"/>
  <c r="D45" i="1"/>
  <c r="E35" i="1"/>
  <c r="G35" i="1" s="1"/>
  <c r="D35" i="1"/>
  <c r="E19" i="1"/>
  <c r="G19" i="1" s="1"/>
  <c r="D19" i="1"/>
  <c r="E16" i="1"/>
  <c r="G16" i="1" s="1"/>
  <c r="D16" i="1"/>
  <c r="E7" i="1"/>
  <c r="G7" i="1" s="1"/>
  <c r="D7" i="1"/>
  <c r="F42" i="1"/>
  <c r="F84" i="1"/>
  <c r="F83" i="1"/>
  <c r="F80" i="1"/>
  <c r="F78" i="1"/>
  <c r="F77" i="1"/>
  <c r="F76" i="1"/>
  <c r="F74" i="1"/>
  <c r="F73" i="1"/>
  <c r="F72" i="1"/>
  <c r="F71" i="1"/>
  <c r="F69" i="1"/>
  <c r="F68" i="1"/>
  <c r="F67" i="1"/>
  <c r="F66" i="1"/>
  <c r="F65" i="1"/>
  <c r="F63" i="1"/>
  <c r="F62" i="1"/>
  <c r="F61" i="1"/>
  <c r="F60" i="1"/>
  <c r="F59" i="1"/>
  <c r="F58" i="1"/>
  <c r="F56" i="1"/>
  <c r="F54" i="1"/>
  <c r="F52" i="1"/>
  <c r="F51" i="1"/>
  <c r="F50" i="1"/>
  <c r="F49" i="1"/>
  <c r="F48" i="1"/>
  <c r="F47" i="1"/>
  <c r="F46" i="1"/>
  <c r="F44" i="1"/>
  <c r="F43" i="1"/>
  <c r="F39" i="1"/>
  <c r="F38" i="1"/>
  <c r="F37" i="1"/>
  <c r="F36" i="1"/>
  <c r="F34" i="1"/>
  <c r="F32" i="1"/>
  <c r="F31" i="1"/>
  <c r="F30" i="1"/>
  <c r="F29" i="1"/>
  <c r="F28" i="1"/>
  <c r="F27" i="1"/>
  <c r="F26" i="1"/>
  <c r="F25" i="1"/>
  <c r="F23" i="1"/>
  <c r="F22" i="1"/>
  <c r="F21" i="1"/>
  <c r="F20" i="1"/>
  <c r="F18" i="1"/>
  <c r="F17" i="1"/>
  <c r="F15" i="1"/>
  <c r="F13" i="1"/>
  <c r="F12" i="1"/>
  <c r="F11" i="1"/>
  <c r="F10" i="1"/>
  <c r="F9" i="1"/>
  <c r="F8" i="1"/>
  <c r="F40" i="1" l="1"/>
  <c r="F45" i="1"/>
  <c r="F81" i="1"/>
  <c r="F79" i="1"/>
  <c r="F70" i="1"/>
  <c r="F24" i="1"/>
  <c r="F7" i="1"/>
  <c r="E85" i="1"/>
  <c r="G85" i="1" s="1"/>
  <c r="F35" i="1"/>
  <c r="F57" i="1"/>
  <c r="F64" i="1"/>
  <c r="F75" i="1"/>
  <c r="F53" i="1"/>
  <c r="D85" i="1"/>
  <c r="F19" i="1"/>
  <c r="F16" i="1"/>
  <c r="F85" i="1" l="1"/>
</calcChain>
</file>

<file path=xl/sharedStrings.xml><?xml version="1.0" encoding="utf-8"?>
<sst xmlns="http://schemas.openxmlformats.org/spreadsheetml/2006/main" count="166" uniqueCount="166">
  <si>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</si>
  <si>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</si>
  <si>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</si>
  <si>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</si>
  <si>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</si>
  <si>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</si>
  <si>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</si>
  <si>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</si>
  <si>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</si>
  <si>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</si>
  <si>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</si>
  <si>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</si>
  <si>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</si>
  <si>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</si>
  <si>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</si>
  <si>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</si>
  <si>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</si>
  <si>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</si>
  <si>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</si>
  <si>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</si>
  <si>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</si>
  <si>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</si>
  <si>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</si>
  <si>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</si>
  <si>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</si>
  <si>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</si>
  <si>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</si>
  <si>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</si>
  <si>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</si>
  <si>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</si>
  <si>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</si>
  <si>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</si>
  <si>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</si>
  <si>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</si>
  <si>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</si>
  <si>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</si>
  <si>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</si>
  <si>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</si>
  <si>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</si>
  <si>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</si>
  <si>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</si>
  <si>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</si>
  <si>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</si>
  <si>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</si>
  <si>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</si>
  <si>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</si>
  <si>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</si>
  <si>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</si>
  <si>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</si>
  <si>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</si>
  <si>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</si>
  <si>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</si>
  <si>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</si>
  <si>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</si>
  <si>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</si>
  <si>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</si>
  <si>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</si>
  <si>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</si>
  <si>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</si>
  <si>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</si>
  <si>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</si>
  <si>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</si>
  <si>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</si>
  <si>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</si>
  <si>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</si>
  <si>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</si>
  <si>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</si>
  <si>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</si>
  <si>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</si>
  <si>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</si>
  <si>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</si>
  <si>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</si>
  <si>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</si>
  <si>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</si>
  <si>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</si>
  <si>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</si>
  <si>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</si>
  <si>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</si>
  <si>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</si>
  <si>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</si>
  <si>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</si>
  <si>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</si>
  <si>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</si>
  <si>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</si>
  <si>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</si>
  <si>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</si>
  <si>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</si>
  <si>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</si>
  <si>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</si>
  <si>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</si>
  <si>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</si>
  <si>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</si>
  <si>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</si>
  <si>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</si>
  <si>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</si>
  <si>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</si>
  <si>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</si>
  <si>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</si>
  <si>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</si>
  <si>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</si>
  <si>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</si>
  <si>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</si>
  <si>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</si>
  <si>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</si>
  <si>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</si>
  <si>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</si>
  <si>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</si>
  <si>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</si>
  <si>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</si>
  <si>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</si>
  <si>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</si>
  <si>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</si>
  <si>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</si>
  <si>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</si>
  <si>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</si>
  <si>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</si>
  <si>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</si>
  <si>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</si>
  <si>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</si>
  <si>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</si>
  <si>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</si>
  <si>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</si>
  <si>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</si>
  <si>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</si>
  <si>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</si>
  <si>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</si>
  <si>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</si>
  <si>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</si>
  <si>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</si>
  <si>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</si>
  <si>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</si>
  <si>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</si>
  <si>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</si>
  <si>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</si>
  <si>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</si>
  <si>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</si>
  <si>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</si>
  <si>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</si>
  <si>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</si>
  <si>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</si>
  <si>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</si>
  <si>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</si>
  <si>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</si>
  <si>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</si>
  <si>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</si>
  <si>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</si>
  <si>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</si>
  <si>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</si>
  <si>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Экологический контроль</t>
  </si>
  <si>
    <t>0601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</si>
  <si>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</si>
  <si>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</si>
  <si>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</si>
  <si>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</si>
  <si>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</si>
  <si>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</si>
  <si>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</si>
  <si>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0802</t>
  </si>
  <si>
    <t>Кинематография</t>
  </si>
  <si>
    <t>Уточненные бюджетные назначения
на 2021 год</t>
  </si>
  <si>
    <t>Темп роста 2021 к соответствующему периоду 2020, %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</si>
  <si>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</si>
  <si>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</si>
  <si>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об исполнении консолидированного бюджета Брянской области за первое полугодие 2021 года по расходам в разрезе разделов и подразделов классификации расходов в сравнении с соответствующим периодом 2020 года</t>
  </si>
  <si>
    <t>Кассовое исполнение
за 1 полугодие
2020 года</t>
  </si>
  <si>
    <t>Кассовое исполнение
за 1 полугодие
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</si>
</sst>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" fontId="6" fillId="0" borderId="7">
      <alignment horizontal="right"/>
    </xf>
    <xf numFmtId="4" fontId="6" fillId="0" borderId="9">
      <alignment horizontal="right" shrinkToFit="1"/>
    </xf>
    <xf numFmtId="0" fontId="6" fillId="0" borderId="10">
      <alignment horizontal="left" wrapText="1" indent="2"/>
    </xf>
  </cellStyleXfs>
  <cellXfs count="32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</cellXfs>
  <cellStyles count="4">
    <cellStyle name="xl31" xfId="3"/>
    <cellStyle name="xl45" xfId="2"/>
    <cellStyle name="xl9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5"/>
  <sheetViews>
    <sheetView tabSelected="1" view="pageBreakPreview" zoomScaleNormal="100" zoomScaleSheetLayoutView="100" workbookViewId="0">
      <selection activeCell="E84" sqref="E84"/>
    </sheetView>
  </sheetViews>
  <sheetFormatPr defaultRowHeight="14.4" x14ac:dyDescent="0.3"/>
  <cols>
    <col min="1" max="1" width="58.6640625" customWidth="1"/>
    <col min="2" max="2" width="7.21875" customWidth="1"/>
    <col min="3" max="3" width="18.21875" style="16" customWidth="1"/>
    <col min="4" max="5" width="18.33203125" customWidth="1"/>
    <col min="6" max="6" width="13.88671875" customWidth="1"/>
    <col min="7" max="7" width="12.6640625" customWidth="1"/>
  </cols>
  <sheetData>
    <row r="1" spans="1:7" x14ac:dyDescent="0.3">
      <c r="A1" s="30"/>
      <c r="B1" s="30"/>
      <c r="C1" s="30"/>
      <c r="D1" s="30"/>
      <c r="E1" s="30"/>
    </row>
    <row r="2" spans="1:7" s="3" customFormat="1" ht="43.2" customHeight="1" x14ac:dyDescent="0.3">
      <c r="A2" s="23" t="s">
        <v>163</v>
      </c>
      <c r="B2" s="23"/>
      <c r="C2" s="23"/>
      <c r="D2" s="23"/>
      <c r="E2" s="23"/>
      <c r="F2" s="23"/>
      <c r="G2" s="23"/>
    </row>
    <row r="3" spans="1:7" s="3" customFormat="1" ht="15.6" x14ac:dyDescent="0.3">
      <c r="A3" s="4"/>
      <c r="B3" s="4"/>
      <c r="C3" s="4"/>
      <c r="D3" s="31"/>
      <c r="E3" s="31"/>
      <c r="F3" s="24" t="s">
        <v>147</v>
      </c>
      <c r="G3" s="24"/>
    </row>
    <row r="4" spans="1:7" s="3" customFormat="1" ht="22.5" customHeight="1" x14ac:dyDescent="0.3">
      <c r="A4" s="27" t="s">
        <v>143</v>
      </c>
      <c r="B4" s="27" t="s">
        <v>144</v>
      </c>
      <c r="C4" s="20" t="s">
        <v>164</v>
      </c>
      <c r="D4" s="20" t="s">
        <v>159</v>
      </c>
      <c r="E4" s="20" t="s">
        <v>165</v>
      </c>
      <c r="F4" s="20" t="s">
        <v>146</v>
      </c>
      <c r="G4" s="20" t="s">
        <v>160</v>
      </c>
    </row>
    <row r="5" spans="1:7" s="3" customFormat="1" ht="35.4" customHeight="1" x14ac:dyDescent="0.3">
      <c r="A5" s="28"/>
      <c r="B5" s="28"/>
      <c r="C5" s="21"/>
      <c r="D5" s="21"/>
      <c r="E5" s="21"/>
      <c r="F5" s="21"/>
      <c r="G5" s="21"/>
    </row>
    <row r="6" spans="1:7" s="3" customFormat="1" ht="39.6" customHeight="1" x14ac:dyDescent="0.3">
      <c r="A6" s="29"/>
      <c r="B6" s="29"/>
      <c r="C6" s="22"/>
      <c r="D6" s="22"/>
      <c r="E6" s="22"/>
      <c r="F6" s="22"/>
      <c r="G6" s="22"/>
    </row>
    <row r="7" spans="1:7" ht="18" customHeight="1" x14ac:dyDescent="0.3">
      <c r="A7" s="10" t="s">
        <v>99</v>
      </c>
      <c r="B7" s="11" t="s">
        <v>6</v>
      </c>
      <c r="C7" s="5">
        <f>C8+C9+C10+C11+C12+C13+C14+C15</f>
        <v>1755590650.8499999</v>
      </c>
      <c r="D7" s="5">
        <f>D8+D9+D10+D11+D12+D13+D14+D15</f>
        <v>4486135475.2700005</v>
      </c>
      <c r="E7" s="5">
        <f>E8+E9+E10+E11+E12+E13+E14+E15</f>
        <v>1659681685.3599999</v>
      </c>
      <c r="F7" s="6">
        <f>E7/D7*100</f>
        <v>36.995799491768828</v>
      </c>
      <c r="G7" s="6">
        <f>E7/C7*100</f>
        <v>94.536940291658311</v>
      </c>
    </row>
    <row r="8" spans="1:7" ht="31.2" x14ac:dyDescent="0.3">
      <c r="A8" s="9" t="s">
        <v>133</v>
      </c>
      <c r="B8" s="12" t="s">
        <v>39</v>
      </c>
      <c r="C8" s="13">
        <v>23824309.460000001</v>
      </c>
      <c r="D8" s="13">
        <v>60451812.43</v>
      </c>
      <c r="E8" s="13">
        <v>25560412.75</v>
      </c>
      <c r="F8" s="7">
        <f t="shared" ref="F8:F74" si="0">E8/D8*100</f>
        <v>42.282293487226056</v>
      </c>
      <c r="G8" s="7">
        <f t="shared" ref="G8:G72" si="1">E8/C8*100</f>
        <v>107.28710854312418</v>
      </c>
    </row>
    <row r="9" spans="1:7" ht="50.4" customHeight="1" x14ac:dyDescent="0.3">
      <c r="A9" s="9" t="s">
        <v>87</v>
      </c>
      <c r="B9" s="12" t="s">
        <v>52</v>
      </c>
      <c r="C9" s="13">
        <v>104951146.45999999</v>
      </c>
      <c r="D9" s="13">
        <v>243256595.47999999</v>
      </c>
      <c r="E9" s="13">
        <v>106209780.47</v>
      </c>
      <c r="F9" s="7">
        <f t="shared" si="0"/>
        <v>43.661624162923189</v>
      </c>
      <c r="G9" s="7">
        <f t="shared" si="1"/>
        <v>101.19925703763484</v>
      </c>
    </row>
    <row r="10" spans="1:7" ht="51" customHeight="1" x14ac:dyDescent="0.3">
      <c r="A10" s="9" t="s">
        <v>17</v>
      </c>
      <c r="B10" s="12" t="s">
        <v>69</v>
      </c>
      <c r="C10" s="13">
        <v>648618738.87</v>
      </c>
      <c r="D10" s="13">
        <v>1609519667.75</v>
      </c>
      <c r="E10" s="13">
        <v>691161246.14999998</v>
      </c>
      <c r="F10" s="7">
        <f t="shared" si="0"/>
        <v>42.942081417134645</v>
      </c>
      <c r="G10" s="7">
        <f t="shared" si="1"/>
        <v>106.55893897763669</v>
      </c>
    </row>
    <row r="11" spans="1:7" ht="15.6" x14ac:dyDescent="0.3">
      <c r="A11" s="9" t="s">
        <v>29</v>
      </c>
      <c r="B11" s="12" t="s">
        <v>85</v>
      </c>
      <c r="C11" s="13">
        <v>103211311.19</v>
      </c>
      <c r="D11" s="13">
        <v>305826122</v>
      </c>
      <c r="E11" s="13">
        <v>111027797.86</v>
      </c>
      <c r="F11" s="7">
        <f t="shared" si="0"/>
        <v>36.304223175546788</v>
      </c>
      <c r="G11" s="7">
        <f t="shared" si="1"/>
        <v>107.5732849237917</v>
      </c>
    </row>
    <row r="12" spans="1:7" ht="46.8" x14ac:dyDescent="0.3">
      <c r="A12" s="9" t="s">
        <v>78</v>
      </c>
      <c r="B12" s="12" t="s">
        <v>103</v>
      </c>
      <c r="C12" s="13">
        <v>190905590.77000001</v>
      </c>
      <c r="D12" s="13">
        <v>435738273.83999997</v>
      </c>
      <c r="E12" s="13">
        <v>193555380.55000001</v>
      </c>
      <c r="F12" s="7">
        <f t="shared" si="0"/>
        <v>44.420100819757728</v>
      </c>
      <c r="G12" s="7">
        <f t="shared" si="1"/>
        <v>101.38801057072888</v>
      </c>
    </row>
    <row r="13" spans="1:7" ht="15.6" x14ac:dyDescent="0.3">
      <c r="A13" s="9" t="s">
        <v>10</v>
      </c>
      <c r="B13" s="12" t="s">
        <v>116</v>
      </c>
      <c r="C13" s="13">
        <v>140975270.52000001</v>
      </c>
      <c r="D13" s="13">
        <v>50234209.5</v>
      </c>
      <c r="E13" s="13">
        <v>25638181.079999998</v>
      </c>
      <c r="F13" s="7">
        <f t="shared" si="0"/>
        <v>51.037293778854028</v>
      </c>
      <c r="G13" s="7">
        <f t="shared" si="1"/>
        <v>18.186296777747796</v>
      </c>
    </row>
    <row r="14" spans="1:7" ht="15.6" x14ac:dyDescent="0.3">
      <c r="A14" s="9" t="s">
        <v>140</v>
      </c>
      <c r="B14" s="12" t="s">
        <v>121</v>
      </c>
      <c r="C14" s="13">
        <v>0</v>
      </c>
      <c r="D14" s="13">
        <v>102564258.38</v>
      </c>
      <c r="E14" s="13">
        <v>0</v>
      </c>
      <c r="F14" s="7"/>
      <c r="G14" s="7"/>
    </row>
    <row r="15" spans="1:7" ht="15.6" x14ac:dyDescent="0.3">
      <c r="A15" s="9" t="s">
        <v>96</v>
      </c>
      <c r="B15" s="12" t="s">
        <v>8</v>
      </c>
      <c r="C15" s="13">
        <v>543104283.58000004</v>
      </c>
      <c r="D15" s="13">
        <v>1678544535.8900001</v>
      </c>
      <c r="E15" s="13">
        <v>506528886.5</v>
      </c>
      <c r="F15" s="7">
        <f t="shared" si="0"/>
        <v>30.176672448635838</v>
      </c>
      <c r="G15" s="7">
        <f t="shared" si="1"/>
        <v>93.265492800221594</v>
      </c>
    </row>
    <row r="16" spans="1:7" ht="15.6" x14ac:dyDescent="0.3">
      <c r="A16" s="10" t="s">
        <v>129</v>
      </c>
      <c r="B16" s="11" t="s">
        <v>130</v>
      </c>
      <c r="C16" s="5">
        <f>C17+C18</f>
        <v>39576009.280000001</v>
      </c>
      <c r="D16" s="5">
        <f>D17+D18</f>
        <v>171955384.16</v>
      </c>
      <c r="E16" s="5">
        <f>E17+E18</f>
        <v>40071483.82</v>
      </c>
      <c r="F16" s="6">
        <f t="shared" si="0"/>
        <v>23.303419090800048</v>
      </c>
      <c r="G16" s="6">
        <f t="shared" si="1"/>
        <v>101.25195680164344</v>
      </c>
    </row>
    <row r="17" spans="1:7" ht="15.6" x14ac:dyDescent="0.3">
      <c r="A17" s="9" t="s">
        <v>127</v>
      </c>
      <c r="B17" s="12" t="s">
        <v>26</v>
      </c>
      <c r="C17" s="13">
        <v>12584229.220000001</v>
      </c>
      <c r="D17" s="13">
        <v>30781600</v>
      </c>
      <c r="E17" s="13">
        <v>13122491.050000001</v>
      </c>
      <c r="F17" s="7">
        <f t="shared" si="0"/>
        <v>42.630958267276561</v>
      </c>
      <c r="G17" s="7">
        <f t="shared" si="1"/>
        <v>104.2772729309837</v>
      </c>
    </row>
    <row r="18" spans="1:7" ht="15.6" x14ac:dyDescent="0.3">
      <c r="A18" s="9" t="s">
        <v>24</v>
      </c>
      <c r="B18" s="12" t="s">
        <v>46</v>
      </c>
      <c r="C18" s="13">
        <v>26991780.059999999</v>
      </c>
      <c r="D18" s="13">
        <v>141173784.16</v>
      </c>
      <c r="E18" s="13">
        <v>26948992.77</v>
      </c>
      <c r="F18" s="7">
        <f t="shared" si="0"/>
        <v>19.089233125221909</v>
      </c>
      <c r="G18" s="7">
        <f t="shared" si="1"/>
        <v>99.84148029546445</v>
      </c>
    </row>
    <row r="19" spans="1:7" ht="31.2" x14ac:dyDescent="0.3">
      <c r="A19" s="10" t="s">
        <v>21</v>
      </c>
      <c r="B19" s="11" t="s">
        <v>102</v>
      </c>
      <c r="C19" s="5">
        <f>C20+C21+C22+C23</f>
        <v>428868242.65999997</v>
      </c>
      <c r="D19" s="5">
        <f>D20+D21+D22+D23</f>
        <v>1285324704.23</v>
      </c>
      <c r="E19" s="5">
        <f>E20+E21+E22+E23</f>
        <v>436457847.00999999</v>
      </c>
      <c r="F19" s="6">
        <f t="shared" si="0"/>
        <v>33.95701067392686</v>
      </c>
      <c r="G19" s="6">
        <f t="shared" si="1"/>
        <v>101.7696820596756</v>
      </c>
    </row>
    <row r="20" spans="1:7" ht="15.6" x14ac:dyDescent="0.3">
      <c r="A20" s="9" t="s">
        <v>161</v>
      </c>
      <c r="B20" s="12" t="s">
        <v>95</v>
      </c>
      <c r="C20" s="13">
        <v>89372059.159999996</v>
      </c>
      <c r="D20" s="13">
        <v>96841677</v>
      </c>
      <c r="E20" s="13">
        <v>40459845.359999999</v>
      </c>
      <c r="F20" s="7">
        <f t="shared" si="0"/>
        <v>41.77937290367246</v>
      </c>
      <c r="G20" s="7">
        <f t="shared" si="1"/>
        <v>45.271246674048328</v>
      </c>
    </row>
    <row r="21" spans="1:7" ht="46.8" x14ac:dyDescent="0.3">
      <c r="A21" s="9" t="s">
        <v>162</v>
      </c>
      <c r="B21" s="12" t="s">
        <v>49</v>
      </c>
      <c r="C21" s="13">
        <v>294676730.11000001</v>
      </c>
      <c r="D21" s="13">
        <v>662283286.63999999</v>
      </c>
      <c r="E21" s="13">
        <v>238288623.94</v>
      </c>
      <c r="F21" s="7">
        <f t="shared" si="0"/>
        <v>35.979863714955492</v>
      </c>
      <c r="G21" s="7">
        <f t="shared" si="1"/>
        <v>80.864418391994889</v>
      </c>
    </row>
    <row r="22" spans="1:7" ht="15.6" x14ac:dyDescent="0.3">
      <c r="A22" s="9" t="s">
        <v>82</v>
      </c>
      <c r="B22" s="12" t="s">
        <v>67</v>
      </c>
      <c r="C22" s="13">
        <v>840000</v>
      </c>
      <c r="D22" s="13">
        <v>2200000</v>
      </c>
      <c r="E22" s="13">
        <v>755000</v>
      </c>
      <c r="F22" s="7">
        <f t="shared" si="0"/>
        <v>34.31818181818182</v>
      </c>
      <c r="G22" s="7">
        <f t="shared" si="1"/>
        <v>89.88095238095238</v>
      </c>
    </row>
    <row r="23" spans="1:7" ht="31.2" x14ac:dyDescent="0.3">
      <c r="A23" s="9" t="s">
        <v>112</v>
      </c>
      <c r="B23" s="12" t="s">
        <v>110</v>
      </c>
      <c r="C23" s="13">
        <v>43979453.390000001</v>
      </c>
      <c r="D23" s="13">
        <v>523999740.58999997</v>
      </c>
      <c r="E23" s="13">
        <v>156954377.71000001</v>
      </c>
      <c r="F23" s="7">
        <f t="shared" si="0"/>
        <v>29.953140345694923</v>
      </c>
      <c r="G23" s="7">
        <f t="shared" si="1"/>
        <v>356.8811470169116</v>
      </c>
    </row>
    <row r="24" spans="1:7" ht="15.6" x14ac:dyDescent="0.3">
      <c r="A24" s="10" t="s">
        <v>131</v>
      </c>
      <c r="B24" s="11" t="s">
        <v>71</v>
      </c>
      <c r="C24" s="5">
        <f>C25+C26+C27+C28+C29+C30+C31+C32+C33+C34</f>
        <v>9257766713.1299992</v>
      </c>
      <c r="D24" s="5">
        <f>D25+D26+D27+D28+D29+D30+D31+D32+D33+D34</f>
        <v>21980916882.18</v>
      </c>
      <c r="E24" s="5">
        <f>E25+E26+E27+E28+E29+E30+E31+E32+E33+E34</f>
        <v>7369640983.5699997</v>
      </c>
      <c r="F24" s="6">
        <f t="shared" si="0"/>
        <v>33.527450301877948</v>
      </c>
      <c r="G24" s="6">
        <f t="shared" si="1"/>
        <v>79.604954541767299</v>
      </c>
    </row>
    <row r="25" spans="1:7" ht="15.6" x14ac:dyDescent="0.3">
      <c r="A25" s="9" t="s">
        <v>107</v>
      </c>
      <c r="B25" s="12" t="s">
        <v>83</v>
      </c>
      <c r="C25" s="13">
        <v>100310739.55</v>
      </c>
      <c r="D25" s="13">
        <v>295439492.38999999</v>
      </c>
      <c r="E25" s="13">
        <v>126556055.64</v>
      </c>
      <c r="F25" s="7">
        <f t="shared" si="0"/>
        <v>42.836539765285508</v>
      </c>
      <c r="G25" s="7">
        <f t="shared" si="1"/>
        <v>126.16401415016784</v>
      </c>
    </row>
    <row r="26" spans="1:7" ht="15.6" x14ac:dyDescent="0.3">
      <c r="A26" s="9" t="s">
        <v>36</v>
      </c>
      <c r="B26" s="12" t="s">
        <v>139</v>
      </c>
      <c r="C26" s="13">
        <v>180000</v>
      </c>
      <c r="D26" s="13">
        <v>43300000</v>
      </c>
      <c r="E26" s="13">
        <v>200000</v>
      </c>
      <c r="F26" s="7">
        <f t="shared" si="0"/>
        <v>0.46189376443418012</v>
      </c>
      <c r="G26" s="7"/>
    </row>
    <row r="27" spans="1:7" ht="15.6" x14ac:dyDescent="0.3">
      <c r="A27" s="9" t="s">
        <v>54</v>
      </c>
      <c r="B27" s="12" t="s">
        <v>2</v>
      </c>
      <c r="C27" s="13">
        <v>4938988138.6999998</v>
      </c>
      <c r="D27" s="13">
        <v>10973788494.09</v>
      </c>
      <c r="E27" s="13">
        <v>3136583568.9499998</v>
      </c>
      <c r="F27" s="7">
        <f t="shared" si="0"/>
        <v>28.582504306869279</v>
      </c>
      <c r="G27" s="7">
        <f t="shared" si="1"/>
        <v>63.506602584706464</v>
      </c>
    </row>
    <row r="28" spans="1:7" ht="15.6" x14ac:dyDescent="0.3">
      <c r="A28" s="9" t="s">
        <v>93</v>
      </c>
      <c r="B28" s="12" t="s">
        <v>15</v>
      </c>
      <c r="C28" s="13">
        <v>3740896</v>
      </c>
      <c r="D28" s="13">
        <v>120342200.11</v>
      </c>
      <c r="E28" s="13">
        <v>4543179.93</v>
      </c>
      <c r="F28" s="7">
        <f t="shared" si="0"/>
        <v>3.7752176093234628</v>
      </c>
      <c r="G28" s="7">
        <f t="shared" si="1"/>
        <v>121.44630404052931</v>
      </c>
    </row>
    <row r="29" spans="1:7" ht="15.6" x14ac:dyDescent="0.3">
      <c r="A29" s="9" t="s">
        <v>117</v>
      </c>
      <c r="B29" s="12" t="s">
        <v>35</v>
      </c>
      <c r="C29" s="13">
        <v>234408943.22</v>
      </c>
      <c r="D29" s="13">
        <v>567107984</v>
      </c>
      <c r="E29" s="13">
        <v>254595577.05000001</v>
      </c>
      <c r="F29" s="7">
        <f t="shared" si="0"/>
        <v>44.89366826653599</v>
      </c>
      <c r="G29" s="7">
        <f t="shared" si="1"/>
        <v>108.61171658073397</v>
      </c>
    </row>
    <row r="30" spans="1:7" ht="15.6" x14ac:dyDescent="0.3">
      <c r="A30" s="9" t="s">
        <v>33</v>
      </c>
      <c r="B30" s="12" t="s">
        <v>53</v>
      </c>
      <c r="C30" s="13">
        <v>484503804.38999999</v>
      </c>
      <c r="D30" s="13">
        <v>1136582135.8499999</v>
      </c>
      <c r="E30" s="13">
        <v>430829893.68000001</v>
      </c>
      <c r="F30" s="7">
        <f t="shared" si="0"/>
        <v>37.905742144873784</v>
      </c>
      <c r="G30" s="7">
        <f t="shared" si="1"/>
        <v>88.921880442698182</v>
      </c>
    </row>
    <row r="31" spans="1:7" ht="15.6" x14ac:dyDescent="0.3">
      <c r="A31" s="9" t="s">
        <v>123</v>
      </c>
      <c r="B31" s="12" t="s">
        <v>64</v>
      </c>
      <c r="C31" s="13">
        <v>2983004028.6199999</v>
      </c>
      <c r="D31" s="13">
        <v>8113315312.4200001</v>
      </c>
      <c r="E31" s="13">
        <v>3122816522.8499999</v>
      </c>
      <c r="F31" s="7">
        <f t="shared" si="0"/>
        <v>38.490017984011295</v>
      </c>
      <c r="G31" s="7">
        <f t="shared" si="1"/>
        <v>104.68696967515261</v>
      </c>
    </row>
    <row r="32" spans="1:7" ht="15.6" x14ac:dyDescent="0.3">
      <c r="A32" s="9" t="s">
        <v>28</v>
      </c>
      <c r="B32" s="12" t="s">
        <v>22</v>
      </c>
      <c r="C32" s="13">
        <v>5588725</v>
      </c>
      <c r="D32" s="13">
        <v>49311153</v>
      </c>
      <c r="E32" s="13">
        <v>10973021.66</v>
      </c>
      <c r="F32" s="7">
        <f t="shared" si="0"/>
        <v>22.252616279323259</v>
      </c>
      <c r="G32" s="7">
        <f t="shared" si="1"/>
        <v>196.34212919762558</v>
      </c>
    </row>
    <row r="33" spans="1:7" s="15" customFormat="1" ht="31.2" x14ac:dyDescent="0.3">
      <c r="A33" s="9" t="s">
        <v>153</v>
      </c>
      <c r="B33" s="12" t="s">
        <v>154</v>
      </c>
      <c r="C33" s="13">
        <v>0</v>
      </c>
      <c r="D33" s="13">
        <v>99000</v>
      </c>
      <c r="E33" s="13">
        <v>0</v>
      </c>
      <c r="F33" s="7"/>
      <c r="G33" s="7"/>
    </row>
    <row r="34" spans="1:7" ht="15.6" x14ac:dyDescent="0.3">
      <c r="A34" s="9" t="s">
        <v>9</v>
      </c>
      <c r="B34" s="12" t="s">
        <v>55</v>
      </c>
      <c r="C34" s="13">
        <v>507041437.64999998</v>
      </c>
      <c r="D34" s="13">
        <v>681631110.32000005</v>
      </c>
      <c r="E34" s="13">
        <v>282543163.81</v>
      </c>
      <c r="F34" s="7">
        <f t="shared" si="0"/>
        <v>41.451037009938801</v>
      </c>
      <c r="G34" s="7">
        <f t="shared" si="1"/>
        <v>55.723880304440442</v>
      </c>
    </row>
    <row r="35" spans="1:7" ht="15.6" x14ac:dyDescent="0.3">
      <c r="A35" s="10" t="s">
        <v>128</v>
      </c>
      <c r="B35" s="11" t="s">
        <v>43</v>
      </c>
      <c r="C35" s="5">
        <f>C36+C37+C38+C39</f>
        <v>640587478.94999993</v>
      </c>
      <c r="D35" s="5">
        <f>D36+D37+D38+D39</f>
        <v>3258398961.0700002</v>
      </c>
      <c r="E35" s="5">
        <f>E36+E37+E38+E39</f>
        <v>828446353.08000004</v>
      </c>
      <c r="F35" s="6">
        <f t="shared" si="0"/>
        <v>25.424951424854157</v>
      </c>
      <c r="G35" s="6">
        <f t="shared" si="1"/>
        <v>129.32602966856666</v>
      </c>
    </row>
    <row r="36" spans="1:7" ht="15.6" x14ac:dyDescent="0.3">
      <c r="A36" s="9" t="s">
        <v>7</v>
      </c>
      <c r="B36" s="12" t="s">
        <v>61</v>
      </c>
      <c r="C36" s="13">
        <v>56121517.659999996</v>
      </c>
      <c r="D36" s="13">
        <v>353539906.52999997</v>
      </c>
      <c r="E36" s="13">
        <v>62615090.310000002</v>
      </c>
      <c r="F36" s="7">
        <f t="shared" si="0"/>
        <v>17.7108974555569</v>
      </c>
      <c r="G36" s="7">
        <f t="shared" si="1"/>
        <v>111.5705578194444</v>
      </c>
    </row>
    <row r="37" spans="1:7" ht="15.6" x14ac:dyDescent="0.3">
      <c r="A37" s="9" t="s">
        <v>47</v>
      </c>
      <c r="B37" s="12" t="s">
        <v>75</v>
      </c>
      <c r="C37" s="13">
        <v>137182062.66</v>
      </c>
      <c r="D37" s="13">
        <v>1106670022.02</v>
      </c>
      <c r="E37" s="13">
        <v>89342401.510000005</v>
      </c>
      <c r="F37" s="7">
        <f t="shared" si="0"/>
        <v>8.0730840930274503</v>
      </c>
      <c r="G37" s="7">
        <f t="shared" si="1"/>
        <v>65.126883046970519</v>
      </c>
    </row>
    <row r="38" spans="1:7" ht="15.6" x14ac:dyDescent="0.3">
      <c r="A38" s="9" t="s">
        <v>57</v>
      </c>
      <c r="B38" s="12" t="s">
        <v>89</v>
      </c>
      <c r="C38" s="13">
        <v>382040909.51999998</v>
      </c>
      <c r="D38" s="13">
        <v>1260626393.4200001</v>
      </c>
      <c r="E38" s="13">
        <v>457770120.89999998</v>
      </c>
      <c r="F38" s="7">
        <f t="shared" si="0"/>
        <v>36.312909462263313</v>
      </c>
      <c r="G38" s="7">
        <f t="shared" si="1"/>
        <v>119.82227805790404</v>
      </c>
    </row>
    <row r="39" spans="1:7" ht="31.2" x14ac:dyDescent="0.3">
      <c r="A39" s="9" t="s">
        <v>3</v>
      </c>
      <c r="B39" s="12" t="s">
        <v>125</v>
      </c>
      <c r="C39" s="13">
        <v>65242989.109999999</v>
      </c>
      <c r="D39" s="13">
        <v>537562639.10000002</v>
      </c>
      <c r="E39" s="13">
        <v>218718740.36000001</v>
      </c>
      <c r="F39" s="7">
        <f t="shared" si="0"/>
        <v>40.687117082054669</v>
      </c>
      <c r="G39" s="7">
        <f t="shared" si="1"/>
        <v>335.23715474047202</v>
      </c>
    </row>
    <row r="40" spans="1:7" ht="15.6" x14ac:dyDescent="0.3">
      <c r="A40" s="10" t="s">
        <v>138</v>
      </c>
      <c r="B40" s="11" t="s">
        <v>16</v>
      </c>
      <c r="C40" s="5">
        <f>C41+C42+C43+C44</f>
        <v>10992395.439999999</v>
      </c>
      <c r="D40" s="5">
        <f>D41+D42+D43+D44</f>
        <v>27176681.920000002</v>
      </c>
      <c r="E40" s="5">
        <f>E41+E42+E43+E44</f>
        <v>5953997.2599999998</v>
      </c>
      <c r="F40" s="6">
        <f t="shared" si="0"/>
        <v>21.908477560015534</v>
      </c>
      <c r="G40" s="6">
        <f t="shared" si="1"/>
        <v>54.164693150813356</v>
      </c>
    </row>
    <row r="41" spans="1:7" s="14" customFormat="1" ht="15.6" x14ac:dyDescent="0.3">
      <c r="A41" s="9" t="s">
        <v>148</v>
      </c>
      <c r="B41" s="12" t="s">
        <v>149</v>
      </c>
      <c r="C41" s="13">
        <v>0</v>
      </c>
      <c r="D41" s="13">
        <v>500000</v>
      </c>
      <c r="E41" s="13">
        <v>155070.06</v>
      </c>
      <c r="F41" s="7">
        <f t="shared" si="0"/>
        <v>31.014012000000001</v>
      </c>
      <c r="G41" s="7"/>
    </row>
    <row r="42" spans="1:7" ht="31.2" x14ac:dyDescent="0.3">
      <c r="A42" s="9" t="s">
        <v>48</v>
      </c>
      <c r="B42" s="12" t="s">
        <v>65</v>
      </c>
      <c r="C42" s="13">
        <v>24400</v>
      </c>
      <c r="D42" s="13">
        <v>45200</v>
      </c>
      <c r="E42" s="13">
        <v>24400</v>
      </c>
      <c r="F42" s="7">
        <f t="shared" si="0"/>
        <v>53.982300884955748</v>
      </c>
      <c r="G42" s="7"/>
    </row>
    <row r="43" spans="1:7" ht="31.2" x14ac:dyDescent="0.3">
      <c r="A43" s="9" t="s">
        <v>109</v>
      </c>
      <c r="B43" s="12" t="s">
        <v>79</v>
      </c>
      <c r="C43" s="13">
        <v>0</v>
      </c>
      <c r="D43" s="13">
        <v>400000</v>
      </c>
      <c r="E43" s="13">
        <v>0</v>
      </c>
      <c r="F43" s="7">
        <f t="shared" si="0"/>
        <v>0</v>
      </c>
      <c r="G43" s="7"/>
    </row>
    <row r="44" spans="1:7" ht="15.6" x14ac:dyDescent="0.3">
      <c r="A44" s="9" t="s">
        <v>11</v>
      </c>
      <c r="B44" s="12" t="s">
        <v>94</v>
      </c>
      <c r="C44" s="13">
        <v>10967995.439999999</v>
      </c>
      <c r="D44" s="13">
        <v>26231481.920000002</v>
      </c>
      <c r="E44" s="13">
        <v>5774527.2000000002</v>
      </c>
      <c r="F44" s="7">
        <f t="shared" si="0"/>
        <v>22.013728456558354</v>
      </c>
      <c r="G44" s="7">
        <f t="shared" si="1"/>
        <v>52.64888403345288</v>
      </c>
    </row>
    <row r="45" spans="1:7" ht="15.6" x14ac:dyDescent="0.3">
      <c r="A45" s="10" t="s">
        <v>136</v>
      </c>
      <c r="B45" s="11" t="s">
        <v>137</v>
      </c>
      <c r="C45" s="5">
        <f>C46+C47+C48+C49+C50+C51+C52</f>
        <v>9295211163.9400005</v>
      </c>
      <c r="D45" s="5">
        <f>D46+D47+D48+D49+D50+D51+D52</f>
        <v>21634151269.529999</v>
      </c>
      <c r="E45" s="5">
        <f>E46+E47+E48+E49+E50+E51+E52</f>
        <v>10404655940.5</v>
      </c>
      <c r="F45" s="6">
        <f t="shared" si="0"/>
        <v>48.093663628737495</v>
      </c>
      <c r="G45" s="6">
        <f t="shared" si="1"/>
        <v>111.93565973911382</v>
      </c>
    </row>
    <row r="46" spans="1:7" ht="15.6" x14ac:dyDescent="0.3">
      <c r="A46" s="9" t="s">
        <v>104</v>
      </c>
      <c r="B46" s="12" t="s">
        <v>5</v>
      </c>
      <c r="C46" s="13">
        <v>2148832679.7800002</v>
      </c>
      <c r="D46" s="13">
        <v>4983964322.8199997</v>
      </c>
      <c r="E46" s="13">
        <v>2424676513.8200002</v>
      </c>
      <c r="F46" s="7">
        <f t="shared" si="0"/>
        <v>48.649555991365581</v>
      </c>
      <c r="G46" s="7">
        <f t="shared" si="1"/>
        <v>112.83691543951393</v>
      </c>
    </row>
    <row r="47" spans="1:7" ht="15.6" x14ac:dyDescent="0.3">
      <c r="A47" s="9" t="s">
        <v>81</v>
      </c>
      <c r="B47" s="12" t="s">
        <v>20</v>
      </c>
      <c r="C47" s="13">
        <v>4850956731.8000002</v>
      </c>
      <c r="D47" s="13">
        <v>10721853682.790001</v>
      </c>
      <c r="E47" s="13">
        <v>5499333564.7299995</v>
      </c>
      <c r="F47" s="7">
        <f t="shared" si="0"/>
        <v>51.290884276448956</v>
      </c>
      <c r="G47" s="7">
        <f t="shared" si="1"/>
        <v>113.36595786723112</v>
      </c>
    </row>
    <row r="48" spans="1:7" ht="15.6" x14ac:dyDescent="0.3">
      <c r="A48" s="9" t="s">
        <v>150</v>
      </c>
      <c r="B48" s="12" t="s">
        <v>34</v>
      </c>
      <c r="C48" s="13">
        <v>708987975.84000003</v>
      </c>
      <c r="D48" s="13">
        <v>1974079544.3399999</v>
      </c>
      <c r="E48" s="13">
        <v>822844421.98000002</v>
      </c>
      <c r="F48" s="7">
        <f t="shared" si="0"/>
        <v>41.682434952493473</v>
      </c>
      <c r="G48" s="7">
        <f t="shared" si="1"/>
        <v>116.05900946417383</v>
      </c>
    </row>
    <row r="49" spans="1:7" ht="15.6" x14ac:dyDescent="0.3">
      <c r="A49" s="9" t="s">
        <v>18</v>
      </c>
      <c r="B49" s="12" t="s">
        <v>51</v>
      </c>
      <c r="C49" s="13">
        <v>954104073.08000004</v>
      </c>
      <c r="D49" s="13">
        <v>1808737594.0799999</v>
      </c>
      <c r="E49" s="13">
        <v>966560169.51999998</v>
      </c>
      <c r="F49" s="7">
        <f t="shared" si="0"/>
        <v>53.438385572542558</v>
      </c>
      <c r="G49" s="7">
        <f t="shared" si="1"/>
        <v>101.30552806464704</v>
      </c>
    </row>
    <row r="50" spans="1:7" ht="31.2" x14ac:dyDescent="0.3">
      <c r="A50" s="9" t="s">
        <v>41</v>
      </c>
      <c r="B50" s="12" t="s">
        <v>68</v>
      </c>
      <c r="C50" s="13">
        <v>21598147.5</v>
      </c>
      <c r="D50" s="13">
        <v>49019281.600000001</v>
      </c>
      <c r="E50" s="13">
        <v>21605276.399999999</v>
      </c>
      <c r="F50" s="7">
        <f t="shared" si="0"/>
        <v>44.075057191372622</v>
      </c>
      <c r="G50" s="7">
        <f t="shared" si="1"/>
        <v>100.03300699747513</v>
      </c>
    </row>
    <row r="51" spans="1:7" ht="15.6" x14ac:dyDescent="0.3">
      <c r="A51" s="9" t="s">
        <v>151</v>
      </c>
      <c r="B51" s="12" t="s">
        <v>98</v>
      </c>
      <c r="C51" s="13">
        <v>57598099.079999998</v>
      </c>
      <c r="D51" s="13">
        <v>322136258.86000001</v>
      </c>
      <c r="E51" s="13">
        <v>86706253.689999998</v>
      </c>
      <c r="F51" s="7">
        <f t="shared" si="0"/>
        <v>26.916018084037667</v>
      </c>
      <c r="G51" s="7">
        <f t="shared" si="1"/>
        <v>150.53665845737493</v>
      </c>
    </row>
    <row r="52" spans="1:7" ht="15.6" x14ac:dyDescent="0.3">
      <c r="A52" s="9" t="s">
        <v>37</v>
      </c>
      <c r="B52" s="12" t="s">
        <v>134</v>
      </c>
      <c r="C52" s="13">
        <v>553133456.86000001</v>
      </c>
      <c r="D52" s="13">
        <v>1774360585.04</v>
      </c>
      <c r="E52" s="13">
        <v>582929740.36000001</v>
      </c>
      <c r="F52" s="7">
        <f t="shared" si="0"/>
        <v>32.852946874203639</v>
      </c>
      <c r="G52" s="7">
        <f t="shared" si="1"/>
        <v>105.38681635154489</v>
      </c>
    </row>
    <row r="53" spans="1:7" ht="15.6" x14ac:dyDescent="0.3">
      <c r="A53" s="10" t="s">
        <v>32</v>
      </c>
      <c r="B53" s="11" t="s">
        <v>108</v>
      </c>
      <c r="C53" s="5">
        <f>C54+C55+C56</f>
        <v>1051619427.0599999</v>
      </c>
      <c r="D53" s="5">
        <f t="shared" ref="D53:E53" si="2">D54+D55+D56</f>
        <v>2336153194.96</v>
      </c>
      <c r="E53" s="5">
        <f t="shared" si="2"/>
        <v>1073361783.5</v>
      </c>
      <c r="F53" s="6">
        <f t="shared" si="0"/>
        <v>45.945693365300826</v>
      </c>
      <c r="G53" s="6">
        <f t="shared" si="1"/>
        <v>102.06751186603552</v>
      </c>
    </row>
    <row r="54" spans="1:7" ht="15.6" x14ac:dyDescent="0.3">
      <c r="A54" s="9" t="s">
        <v>70</v>
      </c>
      <c r="B54" s="12" t="s">
        <v>124</v>
      </c>
      <c r="C54" s="13">
        <v>951973243.54999995</v>
      </c>
      <c r="D54" s="13">
        <v>2098062205.3499999</v>
      </c>
      <c r="E54" s="13">
        <v>961847075.29999995</v>
      </c>
      <c r="F54" s="7">
        <f t="shared" si="0"/>
        <v>45.844545163976399</v>
      </c>
      <c r="G54" s="7">
        <f t="shared" si="1"/>
        <v>101.03719635156756</v>
      </c>
    </row>
    <row r="55" spans="1:7" s="17" customFormat="1" ht="15.6" x14ac:dyDescent="0.3">
      <c r="A55" s="9" t="s">
        <v>158</v>
      </c>
      <c r="B55" s="12" t="s">
        <v>157</v>
      </c>
      <c r="C55" s="13">
        <v>1673185</v>
      </c>
      <c r="D55" s="13">
        <v>3487207</v>
      </c>
      <c r="E55" s="13">
        <v>1917740</v>
      </c>
      <c r="F55" s="7">
        <f t="shared" si="0"/>
        <v>54.993580822704246</v>
      </c>
      <c r="G55" s="7">
        <f t="shared" si="1"/>
        <v>114.61613629096603</v>
      </c>
    </row>
    <row r="56" spans="1:7" ht="15.6" x14ac:dyDescent="0.3">
      <c r="A56" s="9" t="s">
        <v>58</v>
      </c>
      <c r="B56" s="12" t="s">
        <v>25</v>
      </c>
      <c r="C56" s="13">
        <v>97972998.510000005</v>
      </c>
      <c r="D56" s="13">
        <v>234603782.61000001</v>
      </c>
      <c r="E56" s="13">
        <v>109596968.2</v>
      </c>
      <c r="F56" s="7">
        <f t="shared" si="0"/>
        <v>46.715772005343794</v>
      </c>
      <c r="G56" s="7">
        <f t="shared" si="1"/>
        <v>111.86446252210354</v>
      </c>
    </row>
    <row r="57" spans="1:7" ht="15.6" x14ac:dyDescent="0.3">
      <c r="A57" s="10" t="s">
        <v>56</v>
      </c>
      <c r="B57" s="11" t="s">
        <v>77</v>
      </c>
      <c r="C57" s="5">
        <f>C58+C59+C60+C61+C62+C63</f>
        <v>4891071377.8500004</v>
      </c>
      <c r="D57" s="5">
        <f>D58+D59+D60+D61+D62+D63</f>
        <v>7968247300.2600002</v>
      </c>
      <c r="E57" s="5">
        <f>E58+E59+E60+E61+E62+E63</f>
        <v>3563135996.3699999</v>
      </c>
      <c r="F57" s="6">
        <f t="shared" si="0"/>
        <v>44.71668438621046</v>
      </c>
      <c r="G57" s="6">
        <f t="shared" si="1"/>
        <v>72.84980571958593</v>
      </c>
    </row>
    <row r="58" spans="1:7" s="2" customFormat="1" ht="15.6" x14ac:dyDescent="0.3">
      <c r="A58" s="9" t="s">
        <v>45</v>
      </c>
      <c r="B58" s="12" t="s">
        <v>100</v>
      </c>
      <c r="C58" s="13">
        <v>2870555640.5599999</v>
      </c>
      <c r="D58" s="13">
        <v>4356687961.3100004</v>
      </c>
      <c r="E58" s="13">
        <v>1477971251.25</v>
      </c>
      <c r="F58" s="7">
        <f t="shared" si="0"/>
        <v>33.924193432609137</v>
      </c>
      <c r="G58" s="7">
        <f t="shared" si="1"/>
        <v>51.487288048583899</v>
      </c>
    </row>
    <row r="59" spans="1:7" s="8" customFormat="1" ht="15.6" x14ac:dyDescent="0.3">
      <c r="A59" s="9" t="s">
        <v>86</v>
      </c>
      <c r="B59" s="12" t="s">
        <v>113</v>
      </c>
      <c r="C59" s="13">
        <v>1062221432.42</v>
      </c>
      <c r="D59" s="13">
        <v>2284169191.5799999</v>
      </c>
      <c r="E59" s="13">
        <v>1149100656.21</v>
      </c>
      <c r="F59" s="7">
        <f t="shared" si="0"/>
        <v>50.307160277174866</v>
      </c>
      <c r="G59" s="7">
        <f t="shared" si="1"/>
        <v>108.17901250514856</v>
      </c>
    </row>
    <row r="60" spans="1:7" ht="15.6" x14ac:dyDescent="0.3">
      <c r="A60" s="9" t="s">
        <v>91</v>
      </c>
      <c r="B60" s="12" t="s">
        <v>0</v>
      </c>
      <c r="C60" s="13">
        <v>103090048.26000001</v>
      </c>
      <c r="D60" s="13">
        <v>117444238.81</v>
      </c>
      <c r="E60" s="13">
        <v>64251923.399999999</v>
      </c>
      <c r="F60" s="7">
        <f t="shared" si="0"/>
        <v>54.708450623913571</v>
      </c>
      <c r="G60" s="7">
        <f t="shared" si="1"/>
        <v>62.326019324340933</v>
      </c>
    </row>
    <row r="61" spans="1:7" ht="15.6" x14ac:dyDescent="0.3">
      <c r="A61" s="9" t="s">
        <v>119</v>
      </c>
      <c r="B61" s="12" t="s">
        <v>13</v>
      </c>
      <c r="C61" s="13">
        <v>57428925.469999999</v>
      </c>
      <c r="D61" s="13">
        <v>96449725</v>
      </c>
      <c r="E61" s="13">
        <v>57177370.159999996</v>
      </c>
      <c r="F61" s="7">
        <f t="shared" si="0"/>
        <v>59.282045811950212</v>
      </c>
      <c r="G61" s="7">
        <f t="shared" si="1"/>
        <v>99.561971066076424</v>
      </c>
    </row>
    <row r="62" spans="1:7" ht="31.2" x14ac:dyDescent="0.3">
      <c r="A62" s="9" t="s">
        <v>4</v>
      </c>
      <c r="B62" s="12" t="s">
        <v>30</v>
      </c>
      <c r="C62" s="13">
        <v>87029660</v>
      </c>
      <c r="D62" s="13">
        <v>169562917.16</v>
      </c>
      <c r="E62" s="13">
        <v>89590000</v>
      </c>
      <c r="F62" s="7">
        <f t="shared" si="0"/>
        <v>52.835844948021645</v>
      </c>
      <c r="G62" s="7">
        <f t="shared" si="1"/>
        <v>102.94191658338087</v>
      </c>
    </row>
    <row r="63" spans="1:7" ht="15.6" x14ac:dyDescent="0.3">
      <c r="A63" s="9" t="s">
        <v>44</v>
      </c>
      <c r="B63" s="12" t="s">
        <v>74</v>
      </c>
      <c r="C63" s="13">
        <v>710745671.13999999</v>
      </c>
      <c r="D63" s="13">
        <v>943933266.39999998</v>
      </c>
      <c r="E63" s="13">
        <v>725044795.35000002</v>
      </c>
      <c r="F63" s="7">
        <f t="shared" si="0"/>
        <v>76.811022681211014</v>
      </c>
      <c r="G63" s="7">
        <f t="shared" si="1"/>
        <v>102.01184823075531</v>
      </c>
    </row>
    <row r="64" spans="1:7" ht="15.6" x14ac:dyDescent="0.3">
      <c r="A64" s="10" t="s">
        <v>59</v>
      </c>
      <c r="B64" s="11" t="s">
        <v>12</v>
      </c>
      <c r="C64" s="5">
        <f>C65+C66+C67+C68+C69</f>
        <v>8083800634.1700001</v>
      </c>
      <c r="D64" s="5">
        <f>D65+D66+D67+D68+D69</f>
        <v>22112892030.760002</v>
      </c>
      <c r="E64" s="5">
        <f>E65+E66+E67+E68+E69</f>
        <v>9822809903.7399998</v>
      </c>
      <c r="F64" s="6">
        <f t="shared" si="0"/>
        <v>44.421190543851253</v>
      </c>
      <c r="G64" s="6">
        <f t="shared" si="1"/>
        <v>121.51227310356043</v>
      </c>
    </row>
    <row r="65" spans="1:7" s="1" customFormat="1" ht="15.6" x14ac:dyDescent="0.3">
      <c r="A65" s="9" t="s">
        <v>111</v>
      </c>
      <c r="B65" s="12" t="s">
        <v>23</v>
      </c>
      <c r="C65" s="13">
        <v>170095694.00999999</v>
      </c>
      <c r="D65" s="13">
        <v>376870761.73000002</v>
      </c>
      <c r="E65" s="13">
        <v>181175899.15000001</v>
      </c>
      <c r="F65" s="7">
        <f t="shared" si="0"/>
        <v>48.073747700225979</v>
      </c>
      <c r="G65" s="7">
        <f t="shared" si="1"/>
        <v>106.51410090331188</v>
      </c>
    </row>
    <row r="66" spans="1:7" s="8" customFormat="1" ht="15.6" x14ac:dyDescent="0.3">
      <c r="A66" s="9" t="s">
        <v>126</v>
      </c>
      <c r="B66" s="12" t="s">
        <v>42</v>
      </c>
      <c r="C66" s="13">
        <v>842735340.36000001</v>
      </c>
      <c r="D66" s="13">
        <v>1872984073.8900001</v>
      </c>
      <c r="E66" s="13">
        <v>818292324.20000005</v>
      </c>
      <c r="F66" s="7">
        <f t="shared" si="0"/>
        <v>43.68923022930403</v>
      </c>
      <c r="G66" s="7">
        <f t="shared" si="1"/>
        <v>97.099561987093324</v>
      </c>
    </row>
    <row r="67" spans="1:7" ht="15.6" x14ac:dyDescent="0.3">
      <c r="A67" s="9" t="s">
        <v>66</v>
      </c>
      <c r="B67" s="12" t="s">
        <v>60</v>
      </c>
      <c r="C67" s="13">
        <v>5659454942.5500002</v>
      </c>
      <c r="D67" s="13">
        <v>13167333862.469999</v>
      </c>
      <c r="E67" s="13">
        <v>5828897030.0799999</v>
      </c>
      <c r="F67" s="7">
        <f t="shared" si="0"/>
        <v>44.267860836229936</v>
      </c>
      <c r="G67" s="7">
        <f t="shared" si="1"/>
        <v>102.99396477664426</v>
      </c>
    </row>
    <row r="68" spans="1:7" ht="15.6" x14ac:dyDescent="0.3">
      <c r="A68" s="9" t="s">
        <v>80</v>
      </c>
      <c r="B68" s="12" t="s">
        <v>73</v>
      </c>
      <c r="C68" s="13">
        <v>1278239022.6400001</v>
      </c>
      <c r="D68" s="13">
        <v>6056573684.3599997</v>
      </c>
      <c r="E68" s="13">
        <v>2796500908.9200001</v>
      </c>
      <c r="F68" s="7">
        <f t="shared" si="0"/>
        <v>46.17298582763808</v>
      </c>
      <c r="G68" s="7">
        <f t="shared" si="1"/>
        <v>218.77761978696836</v>
      </c>
    </row>
    <row r="69" spans="1:7" ht="15.6" x14ac:dyDescent="0.3">
      <c r="A69" s="9" t="s">
        <v>115</v>
      </c>
      <c r="B69" s="12" t="s">
        <v>105</v>
      </c>
      <c r="C69" s="13">
        <v>133275634.61</v>
      </c>
      <c r="D69" s="13">
        <v>639129648.30999994</v>
      </c>
      <c r="E69" s="13">
        <v>197943741.38999999</v>
      </c>
      <c r="F69" s="7">
        <f t="shared" si="0"/>
        <v>30.970827579882577</v>
      </c>
      <c r="G69" s="7">
        <f t="shared" si="1"/>
        <v>148.52207754946062</v>
      </c>
    </row>
    <row r="70" spans="1:7" ht="15.6" x14ac:dyDescent="0.3">
      <c r="A70" s="10" t="s">
        <v>40</v>
      </c>
      <c r="B70" s="11" t="s">
        <v>132</v>
      </c>
      <c r="C70" s="5">
        <f>C71+C72+C73+C74</f>
        <v>1218813039.9100001</v>
      </c>
      <c r="D70" s="5">
        <f>D71+D72+D73+D74</f>
        <v>3882541420.3400002</v>
      </c>
      <c r="E70" s="5">
        <f>E71+E72+E73+E74</f>
        <v>1364474697.73</v>
      </c>
      <c r="F70" s="6">
        <f t="shared" si="0"/>
        <v>35.143854244071683</v>
      </c>
      <c r="G70" s="6">
        <f t="shared" si="1"/>
        <v>111.95110759815599</v>
      </c>
    </row>
    <row r="71" spans="1:7" s="1" customFormat="1" ht="15.6" x14ac:dyDescent="0.3">
      <c r="A71" s="9" t="s">
        <v>38</v>
      </c>
      <c r="B71" s="12" t="s">
        <v>1</v>
      </c>
      <c r="C71" s="13">
        <v>320102925.82999998</v>
      </c>
      <c r="D71" s="13">
        <v>1292743021.96</v>
      </c>
      <c r="E71" s="13">
        <v>368534504.06</v>
      </c>
      <c r="F71" s="7">
        <f t="shared" si="0"/>
        <v>28.507947658556628</v>
      </c>
      <c r="G71" s="7">
        <f t="shared" si="1"/>
        <v>115.13000173441745</v>
      </c>
    </row>
    <row r="72" spans="1:7" s="8" customFormat="1" ht="15.6" x14ac:dyDescent="0.3">
      <c r="A72" s="9" t="s">
        <v>114</v>
      </c>
      <c r="B72" s="12" t="s">
        <v>14</v>
      </c>
      <c r="C72" s="13">
        <v>801393456.88</v>
      </c>
      <c r="D72" s="13">
        <v>2307427898.3699999</v>
      </c>
      <c r="E72" s="13">
        <v>850777811.46000004</v>
      </c>
      <c r="F72" s="7">
        <f t="shared" si="0"/>
        <v>36.871263109066234</v>
      </c>
      <c r="G72" s="7">
        <f t="shared" si="1"/>
        <v>106.1623106797333</v>
      </c>
    </row>
    <row r="73" spans="1:7" ht="15.6" x14ac:dyDescent="0.3">
      <c r="A73" s="9" t="s">
        <v>31</v>
      </c>
      <c r="B73" s="12" t="s">
        <v>27</v>
      </c>
      <c r="C73" s="13">
        <v>86773476.280000001</v>
      </c>
      <c r="D73" s="13">
        <v>257386985.5</v>
      </c>
      <c r="E73" s="13">
        <v>134047957.3</v>
      </c>
      <c r="F73" s="7">
        <f t="shared" si="0"/>
        <v>52.080316741578216</v>
      </c>
      <c r="G73" s="7">
        <f t="shared" ref="G73:G85" si="3">E73/C73*100</f>
        <v>154.48033552033235</v>
      </c>
    </row>
    <row r="74" spans="1:7" ht="16.8" customHeight="1" x14ac:dyDescent="0.3">
      <c r="A74" s="9" t="s">
        <v>142</v>
      </c>
      <c r="B74" s="12" t="s">
        <v>63</v>
      </c>
      <c r="C74" s="13">
        <v>10543180.92</v>
      </c>
      <c r="D74" s="13">
        <v>24983514.510000002</v>
      </c>
      <c r="E74" s="13">
        <v>11114424.91</v>
      </c>
      <c r="F74" s="7">
        <f t="shared" si="0"/>
        <v>44.487035262998312</v>
      </c>
      <c r="G74" s="7">
        <f t="shared" si="3"/>
        <v>105.41813703411248</v>
      </c>
    </row>
    <row r="75" spans="1:7" ht="15.6" x14ac:dyDescent="0.3">
      <c r="A75" s="10" t="s">
        <v>101</v>
      </c>
      <c r="B75" s="11" t="s">
        <v>106</v>
      </c>
      <c r="C75" s="5">
        <f>C76+C77+C78</f>
        <v>75637275.310000002</v>
      </c>
      <c r="D75" s="5">
        <f>D76+D77+D78</f>
        <v>189386600.53</v>
      </c>
      <c r="E75" s="5">
        <f>E76+E77+E78</f>
        <v>86048969.379999995</v>
      </c>
      <c r="F75" s="6">
        <f t="shared" ref="F75:F85" si="4">E75/D75*100</f>
        <v>45.435616426500729</v>
      </c>
      <c r="G75" s="6">
        <f t="shared" si="3"/>
        <v>113.76529499156014</v>
      </c>
    </row>
    <row r="76" spans="1:7" s="1" customFormat="1" ht="15.6" x14ac:dyDescent="0.3">
      <c r="A76" s="9" t="s">
        <v>122</v>
      </c>
      <c r="B76" s="12" t="s">
        <v>118</v>
      </c>
      <c r="C76" s="13">
        <v>21649511.149999999</v>
      </c>
      <c r="D76" s="13">
        <v>58945447.530000001</v>
      </c>
      <c r="E76" s="13">
        <v>31443406.329999998</v>
      </c>
      <c r="F76" s="7">
        <f t="shared" si="4"/>
        <v>53.343231152833347</v>
      </c>
      <c r="G76" s="7">
        <f t="shared" si="3"/>
        <v>145.23841260036949</v>
      </c>
    </row>
    <row r="77" spans="1:7" s="8" customFormat="1" ht="15.6" x14ac:dyDescent="0.3">
      <c r="A77" s="9" t="s">
        <v>141</v>
      </c>
      <c r="B77" s="12" t="s">
        <v>135</v>
      </c>
      <c r="C77" s="13">
        <v>37477969.719999999</v>
      </c>
      <c r="D77" s="13">
        <v>89390720</v>
      </c>
      <c r="E77" s="13">
        <v>34857993.060000002</v>
      </c>
      <c r="F77" s="7">
        <f t="shared" si="4"/>
        <v>38.995091503905556</v>
      </c>
      <c r="G77" s="7">
        <f t="shared" si="3"/>
        <v>93.00928871127762</v>
      </c>
    </row>
    <row r="78" spans="1:7" ht="16.2" customHeight="1" x14ac:dyDescent="0.3">
      <c r="A78" s="9" t="s">
        <v>88</v>
      </c>
      <c r="B78" s="12" t="s">
        <v>19</v>
      </c>
      <c r="C78" s="13">
        <v>16509794.439999999</v>
      </c>
      <c r="D78" s="13">
        <v>41050433</v>
      </c>
      <c r="E78" s="13">
        <v>19747569.989999998</v>
      </c>
      <c r="F78" s="7">
        <f t="shared" si="4"/>
        <v>48.105631407103544</v>
      </c>
      <c r="G78" s="7">
        <f t="shared" si="3"/>
        <v>119.61124084110644</v>
      </c>
    </row>
    <row r="79" spans="1:7" ht="31.2" x14ac:dyDescent="0.3">
      <c r="A79" s="10" t="s">
        <v>155</v>
      </c>
      <c r="B79" s="11" t="s">
        <v>72</v>
      </c>
      <c r="C79" s="5">
        <f>C80</f>
        <v>116235519.5</v>
      </c>
      <c r="D79" s="5">
        <f>D80</f>
        <v>276365284.60000002</v>
      </c>
      <c r="E79" s="5">
        <f>E80</f>
        <v>87766772.5</v>
      </c>
      <c r="F79" s="6">
        <f t="shared" si="4"/>
        <v>31.757524331259656</v>
      </c>
      <c r="G79" s="6">
        <f t="shared" si="3"/>
        <v>75.507704424205713</v>
      </c>
    </row>
    <row r="80" spans="1:7" s="1" customFormat="1" ht="31.2" x14ac:dyDescent="0.3">
      <c r="A80" s="9" t="s">
        <v>156</v>
      </c>
      <c r="B80" s="12" t="s">
        <v>92</v>
      </c>
      <c r="C80" s="13">
        <v>116235519.5</v>
      </c>
      <c r="D80" s="13">
        <v>276365284.60000002</v>
      </c>
      <c r="E80" s="13">
        <v>87766772.5</v>
      </c>
      <c r="F80" s="7">
        <f t="shared" si="4"/>
        <v>31.757524331259656</v>
      </c>
      <c r="G80" s="7">
        <f t="shared" si="3"/>
        <v>75.507704424205713</v>
      </c>
    </row>
    <row r="81" spans="1:7" s="8" customFormat="1" ht="46.8" x14ac:dyDescent="0.3">
      <c r="A81" s="10" t="s">
        <v>152</v>
      </c>
      <c r="B81" s="11" t="s">
        <v>50</v>
      </c>
      <c r="C81" s="5">
        <f>C82+C83+C84</f>
        <v>0</v>
      </c>
      <c r="D81" s="5">
        <f>D82+D83+D84</f>
        <v>312018084.13999999</v>
      </c>
      <c r="E81" s="5">
        <f>E82+E83+E84</f>
        <v>0</v>
      </c>
      <c r="F81" s="6">
        <f t="shared" si="4"/>
        <v>0</v>
      </c>
      <c r="G81" s="6"/>
    </row>
    <row r="82" spans="1:7" s="1" customFormat="1" ht="46.8" x14ac:dyDescent="0.3">
      <c r="A82" s="9" t="s">
        <v>120</v>
      </c>
      <c r="B82" s="12" t="s">
        <v>62</v>
      </c>
      <c r="C82" s="13">
        <v>0</v>
      </c>
      <c r="D82" s="13">
        <v>0</v>
      </c>
      <c r="E82" s="13">
        <v>0</v>
      </c>
      <c r="F82" s="7"/>
      <c r="G82" s="7"/>
    </row>
    <row r="83" spans="1:7" s="8" customFormat="1" ht="15.6" x14ac:dyDescent="0.3">
      <c r="A83" s="9" t="s">
        <v>90</v>
      </c>
      <c r="B83" s="12" t="s">
        <v>76</v>
      </c>
      <c r="C83" s="13">
        <v>0</v>
      </c>
      <c r="D83" s="13">
        <v>226770237</v>
      </c>
      <c r="E83" s="13">
        <v>0</v>
      </c>
      <c r="F83" s="7">
        <f t="shared" si="4"/>
        <v>0</v>
      </c>
      <c r="G83" s="7"/>
    </row>
    <row r="84" spans="1:7" ht="15.6" x14ac:dyDescent="0.3">
      <c r="A84" s="9" t="s">
        <v>84</v>
      </c>
      <c r="B84" s="12" t="s">
        <v>97</v>
      </c>
      <c r="C84" s="13">
        <v>0</v>
      </c>
      <c r="D84" s="13">
        <v>85247847.140000001</v>
      </c>
      <c r="E84" s="13">
        <v>0</v>
      </c>
      <c r="F84" s="7">
        <f t="shared" si="4"/>
        <v>0</v>
      </c>
      <c r="G84" s="7"/>
    </row>
    <row r="85" spans="1:7" s="1" customFormat="1" ht="20.399999999999999" customHeight="1" x14ac:dyDescent="0.3">
      <c r="A85" s="25" t="s">
        <v>145</v>
      </c>
      <c r="B85" s="26"/>
      <c r="C85" s="18">
        <f>C7+C16+C19+C24+C35+C40+C45+C53+C57+C64+C70+C75+C79+C81</f>
        <v>36865769928.050003</v>
      </c>
      <c r="D85" s="18">
        <f>D7+D16+D19+D24+D35+D40+D45+D53+D57+D64+D70+D75+D79+D81</f>
        <v>89921663273.949997</v>
      </c>
      <c r="E85" s="18">
        <f>E7+E16+E19+E24+E35+E40+E45+E53+E57+E64+E70+E75+E79+E81</f>
        <v>36742506413.82</v>
      </c>
      <c r="F85" s="19">
        <f t="shared" si="4"/>
        <v>40.860572498400593</v>
      </c>
      <c r="G85" s="19">
        <f t="shared" si="3"/>
        <v>99.665642371038032</v>
      </c>
    </row>
  </sheetData>
  <mergeCells count="12">
    <mergeCell ref="A85:B85"/>
    <mergeCell ref="A4:A6"/>
    <mergeCell ref="B4:B6"/>
    <mergeCell ref="A1:E1"/>
    <mergeCell ref="D3:E3"/>
    <mergeCell ref="G4:G6"/>
    <mergeCell ref="A2:G2"/>
    <mergeCell ref="F4:F6"/>
    <mergeCell ref="D4:D6"/>
    <mergeCell ref="E4:E6"/>
    <mergeCell ref="C4:C6"/>
    <mergeCell ref="F3:G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2020-05-12T12:25:46Z</cp:lastPrinted>
  <dcterms:created xsi:type="dcterms:W3CDTF">2017-05-03T15:49:45Z</dcterms:created>
  <dcterms:modified xsi:type="dcterms:W3CDTF">2021-07-29T08:04:53Z</dcterms:modified>
</cp:coreProperties>
</file>